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40" windowWidth="9690" windowHeight="7290" activeTab="0"/>
  </bookViews>
  <sheets>
    <sheet name="коштор" sheetId="1" r:id="rId1"/>
  </sheets>
  <definedNames>
    <definedName name="_xlnm.Print_Titles" localSheetId="0">'коштор'!$34:$34</definedName>
    <definedName name="_xlnm.Print_Area" localSheetId="0">'коштор'!$A$3:$E$131</definedName>
  </definedNames>
  <calcPr fullCalcOnLoad="1"/>
</workbook>
</file>

<file path=xl/sharedStrings.xml><?xml version="1.0" encoding="utf-8"?>
<sst xmlns="http://schemas.openxmlformats.org/spreadsheetml/2006/main" count="203" uniqueCount="170">
  <si>
    <t>ЗАТВЕРДЖЕНО</t>
  </si>
  <si>
    <t>Наказ Міністерства фінансів України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</si>
  <si>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</si>
  <si>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</si>
  <si>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</si>
  <si>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</si>
  <si>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_______________________________________</t>
  </si>
  <si>
    <t>(індивідуальний, зведений)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</si>
  <si>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</si>
  <si>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</si>
  <si>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</si>
  <si>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</si>
  <si>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>Надання зовнішніх кредитів</t>
  </si>
  <si>
    <t xml:space="preserve">                                       (число, місяць, рік)</t>
  </si>
  <si>
    <t xml:space="preserve"> Поточні видатки</t>
  </si>
  <si>
    <t xml:space="preserve">РАЗОМ 
</t>
  </si>
  <si>
    <t>М.П.</t>
  </si>
  <si>
    <t>28.01.2002 №57</t>
  </si>
  <si>
    <t>Залишок коштів на початок року</t>
  </si>
  <si>
    <t>х</t>
  </si>
  <si>
    <t>Код</t>
  </si>
  <si>
    <t>Надходження коштів із загального фонду бюджету</t>
  </si>
  <si>
    <t>Надходження коштів із спеціального фонду бюджету</t>
  </si>
  <si>
    <t xml:space="preserve">Субсидії та поточні трансферти підприємствам (установам, організаціям) </t>
  </si>
  <si>
    <t>ВИДАТКИ ТА НАДАННЯ КРЕДИТІВ -усього</t>
  </si>
  <si>
    <t xml:space="preserve"> </t>
  </si>
  <si>
    <t>Надання внутрішніх кредитів</t>
  </si>
  <si>
    <t>Надання іншіх внутрішніх кредитів</t>
  </si>
  <si>
    <t>Надання кредитів підприемствам, установам, організаціям</t>
  </si>
  <si>
    <t>Надання кредитів органам дер.управління іншіх рівнів</t>
  </si>
  <si>
    <t>x</t>
  </si>
  <si>
    <t>код та назва програмної класифікації видатків та кредитування державного бюджету______________________,</t>
  </si>
  <si>
    <t>м.Канів</t>
  </si>
  <si>
    <t>04591647 Відділ освіти виконавчого комітету Канівської міської ради</t>
  </si>
  <si>
    <t>(Код за ЄДРПОУ  та найменування  бюджетної установи)</t>
  </si>
  <si>
    <t>(у редакції наказу Міністерства фінансів України</t>
  </si>
  <si>
    <t xml:space="preserve"> (сума словами і цифрами)</t>
  </si>
  <si>
    <t>Оплата праці </t>
  </si>
  <si>
    <t>2110 </t>
  </si>
  <si>
    <t>Заробітна плата </t>
  </si>
  <si>
    <t>2111 </t>
  </si>
  <si>
    <t>2112 </t>
  </si>
  <si>
    <t>Нарахування на оплату праці</t>
  </si>
  <si>
    <t>2120 </t>
  </si>
  <si>
    <r>
      <t>Використання</t>
    </r>
    <r>
      <rPr>
        <b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товарів і послуг</t>
    </r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</si>
  <si>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</si>
  <si>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</si>
  <si>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</si>
  <si>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</si>
  <si>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</si>
  <si>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</si>
  <si>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</si>
  <si>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</si>
  <si>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</si>
  <si>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</si>
  <si>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</si>
  <si>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</si>
  <si>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</si>
  <si>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</si>
  <si>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</si>
  <si>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</si>
  <si>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</si>
  <si>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</si>
  <si>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</si>
  <si>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</si>
  <si>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</si>
  <si>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</si>
  <si>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</si>
  <si>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</si>
  <si>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r>
      <t>Поточні трансферти</t>
    </r>
    <r>
      <rPr>
        <i/>
        <sz val="9"/>
        <color indexed="8"/>
        <rFont val="Times New Roman"/>
        <family val="1"/>
      </rPr>
      <t> </t>
    </r>
  </si>
  <si>
    <t>2600 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</si>
  <si>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</si>
  <si>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</si>
  <si>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</si>
  <si>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</si>
  <si>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</si>
  <si>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</si>
  <si>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</si>
  <si>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</si>
  <si>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</si>
  <si>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</si>
  <si>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</si>
  <si>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</si>
  <si>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</si>
  <si>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</si>
  <si>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</si>
  <si>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</si>
  <si>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</si>
  <si>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</si>
  <si>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</si>
  <si>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</si>
  <si>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</si>
  <si>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</si>
  <si>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</si>
  <si>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</si>
  <si>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</si>
  <si>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</si>
  <si>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</si>
  <si>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</si>
  <si>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</si>
  <si>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</si>
  <si>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</si>
  <si>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</si>
  <si>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</si>
  <si>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</si>
  <si>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3160 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</si>
  <si>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</si>
  <si>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</si>
  <si>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</si>
  <si>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</si>
  <si>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</si>
  <si>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</si>
  <si>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</si>
  <si>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</si>
  <si>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</si>
  <si>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</si>
  <si>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</si>
  <si>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</si>
  <si>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</si>
  <si>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</si>
  <si>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</si>
  <si>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</si>
  <si>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</si>
  <si>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</si>
  <si>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indexed="8"/>
        <rFont val="Times New Roman"/>
        <family val="1"/>
      </rPr>
      <t> </t>
    </r>
  </si>
  <si>
    <r>
      <t>Нерозподілені видатки</t>
    </r>
    <r>
      <rPr>
        <sz val="9"/>
        <color indexed="8"/>
        <rFont val="Times New Roman"/>
        <family val="1"/>
      </rPr>
      <t> </t>
    </r>
  </si>
  <si>
    <t>9000 </t>
  </si>
  <si>
    <t xml:space="preserve">Надання інших внутрішніх кредитів </t>
  </si>
  <si>
    <r>
      <t>Надання  зовнішніх  кредитів</t>
    </r>
    <r>
      <rPr>
        <sz val="9"/>
        <color indexed="8"/>
        <rFont val="Times New Roman"/>
        <family val="1"/>
      </rPr>
      <t> </t>
    </r>
  </si>
  <si>
    <t>Нерозподілені видатки </t>
  </si>
  <si>
    <t>код та назва відомчої класифікації видатків та кредитування  бюджету________________,</t>
  </si>
  <si>
    <t>вид бюджету __________Місцевий_______________________________________________________________________,</t>
  </si>
  <si>
    <t>Надходження - усього</t>
  </si>
  <si>
    <t>- 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</si>
  <si>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</si>
  <si>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</si>
  <si>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</si>
  <si>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</si>
  <si>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(розписати за підгрупами)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</si>
  <si>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</si>
  <si>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</si>
  <si>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</si>
  <si>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інші надходження, у т.ч.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</si>
  <si>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</si>
  <si>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</si>
  <si>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</si>
  <si>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-Інші джерела  власних надходжень бюджетних установ</t>
  </si>
  <si>
    <t>Найменування</t>
  </si>
  <si>
    <t>Придбання землі та нематеріальних активів  </t>
  </si>
  <si>
    <t xml:space="preserve">Грошове забезпечення військовослужбовців </t>
  </si>
  <si>
    <t>10 Орган з питань освіти і науки, молоді та спорту</t>
  </si>
  <si>
    <t>Керівник</t>
  </si>
  <si>
    <t>Н.А.Голда</t>
  </si>
  <si>
    <t>від 04.12.2015 року № 1118)</t>
  </si>
  <si>
    <t xml:space="preserve">(код та назва програмної класифікації видатків та кредитування місцевих бюджетів ( код та назва Типової програмної класифікації видатків </t>
  </si>
  <si>
    <t>та кредитування місцевих бюджетів / Тимчасової класифікації видатків та кредитування для бюджетів місцевого самоврядування, які не застосовують</t>
  </si>
  <si>
    <t>Оплата водопостачання і водовідведення </t>
  </si>
  <si>
    <t>Оплата енергосервісу </t>
  </si>
  <si>
    <t>Головний бухгалтер</t>
  </si>
  <si>
    <t>(грн.)</t>
  </si>
  <si>
    <t xml:space="preserve">                      05.01.2017  рік</t>
  </si>
  <si>
    <t>Л.І.Верхогляд</t>
  </si>
  <si>
    <t xml:space="preserve">  КОШТОРИС  на  2017  рік</t>
  </si>
  <si>
    <t>06.01.2017 рік</t>
  </si>
  <si>
    <r>
      <t xml:space="preserve">програмно-цільового методу ) </t>
    </r>
    <r>
      <rPr>
        <b/>
        <sz val="9"/>
        <rFont val="Times New Roman Cyr"/>
        <family val="0"/>
      </rPr>
      <t>1011090</t>
    </r>
    <r>
      <rPr>
        <b/>
        <sz val="12"/>
        <rFont val="Times New Roman Cyr"/>
        <family val="0"/>
      </rPr>
      <t xml:space="preserve"> Надання позашкільної освіти озашкільними закладами освіти, заходи </t>
    </r>
  </si>
  <si>
    <t>Начальник відділу освіти</t>
  </si>
  <si>
    <t>Т.В.Дорошенко</t>
  </si>
  <si>
    <t>із позашкільної роботи з дітьми (Міський центр туризму)</t>
  </si>
  <si>
    <t>Затверджений у сумі  Один  млн. девяносто сім тисяч</t>
  </si>
  <si>
    <t>сто девяносто шість  гривень                   1097196 грн.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</si>
</sst>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 грн&quot;;\-#,##0&quot; грн&quot;"/>
    <numFmt numFmtId="181" formatCode="#,##0&quot; грн&quot;;[Red]\-#,##0&quot; грн&quot;"/>
    <numFmt numFmtId="182" formatCode="#,##0.00&quot; грн&quot;;\-#,##0.00&quot; грн&quot;"/>
    <numFmt numFmtId="183" formatCode="#,##0.00&quot; грн&quot;;[Red]\-#,##0.00&quot; грн&quot;"/>
    <numFmt numFmtId="184" formatCode="_-* #,##0&quot; грн&quot;_-;\-* #,##0&quot; грн&quot;_-;_-* &quot;-&quot;&quot; грн&quot;_-;_-@_-"/>
    <numFmt numFmtId="185" formatCode="_-* #,##0_ _г_р_н_-;\-* #,##0_ _г_р_н_-;_-* &quot;-&quot;_ _г_р_н_-;_-@_-"/>
    <numFmt numFmtId="186" formatCode="_-* #,##0.00&quot; грн&quot;_-;\-* #,##0.00&quot; грн&quot;_-;_-* &quot;-&quot;??&quot; грн&quot;_-;_-@_-"/>
    <numFmt numFmtId="187" formatCode="_-* #,##0.00_ _г_р_н_-;\-* #,##0.00_ _г_р_н_-;_-* &quot;-&quot;??_ _г_р_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42"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i/>
      <sz val="11"/>
      <name val="Times New Roman Cyr"/>
      <family val="1"/>
    </font>
    <font>
      <sz val="8"/>
      <name val="Arial Cyr"/>
      <family val="0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1"/>
    </font>
    <font>
      <b/>
      <sz val="9"/>
      <name val="Arial"/>
      <family val="2"/>
    </font>
    <font>
      <i/>
      <sz val="9"/>
      <name val="Times New Roman Cyr"/>
      <family val="1"/>
    </font>
    <font>
      <sz val="9"/>
      <name val="Arial"/>
      <family val="2"/>
    </font>
    <font>
      <u val="single"/>
      <sz val="9"/>
      <name val="Times New Roman Cyr"/>
      <family val="0"/>
    </font>
    <font>
      <b/>
      <u val="single"/>
      <sz val="9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53" applyFont="1" applyAlignment="1" applyProtection="1">
      <alignment/>
      <protection locked="0"/>
    </xf>
    <xf numFmtId="0" fontId="4" fillId="0" borderId="0" xfId="53" applyFont="1" applyFill="1" applyAlignment="1" applyProtection="1">
      <alignment horizontal="left"/>
      <protection locked="0"/>
    </xf>
    <xf numFmtId="0" fontId="4" fillId="0" borderId="0" xfId="53" applyFont="1" applyFill="1" applyBorder="1" applyAlignment="1" applyProtection="1">
      <alignment horizontal="center"/>
      <protection locked="0"/>
    </xf>
    <xf numFmtId="0" fontId="4" fillId="0" borderId="0" xfId="53" applyFont="1" applyFill="1" applyProtection="1">
      <alignment/>
      <protection locked="0"/>
    </xf>
    <xf numFmtId="0" fontId="3" fillId="0" borderId="0" xfId="53" applyFont="1" applyFill="1" applyProtection="1">
      <alignment/>
      <protection locked="0"/>
    </xf>
    <xf numFmtId="0" fontId="6" fillId="0" borderId="0" xfId="53" applyFont="1" applyFill="1" applyProtection="1">
      <alignment/>
      <protection locked="0"/>
    </xf>
    <xf numFmtId="0" fontId="2" fillId="0" borderId="0" xfId="53" applyFont="1" applyFill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2" fillId="0" borderId="0" xfId="53" applyFont="1" applyFill="1" applyBorder="1" applyProtection="1">
      <alignment/>
      <protection locked="0"/>
    </xf>
    <xf numFmtId="0" fontId="1" fillId="0" borderId="0" xfId="53" applyProtection="1">
      <alignment/>
      <protection locked="0"/>
    </xf>
    <xf numFmtId="0" fontId="2" fillId="0" borderId="10" xfId="53" applyFont="1" applyFill="1" applyBorder="1" applyAlignment="1" applyProtection="1">
      <alignment horizontal="center" vertical="top"/>
      <protection locked="0"/>
    </xf>
    <xf numFmtId="0" fontId="4" fillId="0" borderId="10" xfId="53" applyFont="1" applyFill="1" applyBorder="1" applyProtection="1">
      <alignment/>
      <protection locked="0"/>
    </xf>
    <xf numFmtId="0" fontId="5" fillId="0" borderId="0" xfId="53" applyFont="1" applyFill="1" applyProtection="1">
      <alignment/>
      <protection locked="0"/>
    </xf>
    <xf numFmtId="0" fontId="7" fillId="0" borderId="0" xfId="53" applyFont="1" applyFill="1" applyProtection="1">
      <alignment/>
      <protection locked="0"/>
    </xf>
    <xf numFmtId="0" fontId="10" fillId="0" borderId="0" xfId="53" applyFont="1" applyProtection="1">
      <alignment/>
      <protection locked="0"/>
    </xf>
    <xf numFmtId="0" fontId="11" fillId="0" borderId="0" xfId="53" applyFont="1" applyFill="1" applyAlignment="1" applyProtection="1">
      <alignment vertical="top"/>
      <protection locked="0"/>
    </xf>
    <xf numFmtId="0" fontId="11" fillId="0" borderId="0" xfId="53" applyFont="1" applyFill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0" fontId="12" fillId="0" borderId="0" xfId="53" applyFont="1" applyProtection="1">
      <alignment/>
      <protection locked="0"/>
    </xf>
    <xf numFmtId="0" fontId="13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7" fillId="0" borderId="10" xfId="53" applyFont="1" applyFill="1" applyBorder="1" applyAlignment="1" applyProtection="1">
      <alignment horizontal="center" vertical="top"/>
      <protection locked="0"/>
    </xf>
    <xf numFmtId="0" fontId="17" fillId="0" borderId="0" xfId="53" applyFont="1" applyFill="1" applyBorder="1" applyProtection="1">
      <alignment/>
      <protection locked="0"/>
    </xf>
    <xf numFmtId="0" fontId="17" fillId="0" borderId="0" xfId="53" applyFont="1" applyFill="1" applyProtection="1">
      <alignment/>
      <protection locked="0"/>
    </xf>
    <xf numFmtId="0" fontId="17" fillId="0" borderId="0" xfId="53" applyFont="1" applyFill="1" applyAlignment="1" applyProtection="1">
      <alignment horizontal="right"/>
      <protection locked="0"/>
    </xf>
    <xf numFmtId="0" fontId="18" fillId="0" borderId="0" xfId="53" applyFont="1" applyAlignment="1" applyProtection="1">
      <alignment horizontal="center"/>
      <protection locked="0"/>
    </xf>
    <xf numFmtId="0" fontId="17" fillId="0" borderId="0" xfId="53" applyFont="1" applyAlignment="1" applyProtection="1">
      <alignment horizontal="left" wrapText="1"/>
      <protection locked="0"/>
    </xf>
    <xf numFmtId="0" fontId="17" fillId="0" borderId="0" xfId="53" applyFont="1" applyAlignment="1" applyProtection="1">
      <alignment horizontal="center" wrapText="1"/>
      <protection locked="0"/>
    </xf>
    <xf numFmtId="0" fontId="17" fillId="0" borderId="0" xfId="53" applyNumberFormat="1" applyFont="1" applyAlignment="1" applyProtection="1">
      <alignment horizontal="left" wrapText="1"/>
      <protection locked="0"/>
    </xf>
    <xf numFmtId="0" fontId="17" fillId="0" borderId="0" xfId="53" applyNumberFormat="1" applyFont="1" applyAlignment="1" applyProtection="1">
      <alignment wrapText="1"/>
      <protection locked="0"/>
    </xf>
    <xf numFmtId="0" fontId="17" fillId="0" borderId="0" xfId="53" applyFont="1" applyAlignment="1" applyProtection="1">
      <alignment/>
      <protection locked="0"/>
    </xf>
    <xf numFmtId="0" fontId="17" fillId="0" borderId="0" xfId="53" applyFont="1" applyBorder="1" applyAlignment="1" applyProtection="1">
      <alignment horizontal="centerContinuous"/>
      <protection locked="0"/>
    </xf>
    <xf numFmtId="0" fontId="18" fillId="0" borderId="0" xfId="53" applyFont="1" applyBorder="1" applyAlignment="1" applyProtection="1">
      <alignment horizontal="center"/>
      <protection locked="0"/>
    </xf>
    <xf numFmtId="0" fontId="20" fillId="0" borderId="0" xfId="53" applyFont="1" applyAlignment="1" applyProtection="1">
      <alignment horizontal="center"/>
      <protection locked="0"/>
    </xf>
    <xf numFmtId="0" fontId="17" fillId="0" borderId="12" xfId="53" applyFont="1" applyBorder="1" applyAlignment="1" applyProtection="1">
      <alignment horizontal="centerContinuous"/>
      <protection locked="0"/>
    </xf>
    <xf numFmtId="0" fontId="18" fillId="0" borderId="13" xfId="53" applyFont="1" applyBorder="1" applyAlignment="1" applyProtection="1">
      <alignment horizontal="left"/>
      <protection locked="0"/>
    </xf>
    <xf numFmtId="0" fontId="17" fillId="0" borderId="13" xfId="53" applyFont="1" applyBorder="1" applyAlignment="1" applyProtection="1">
      <alignment horizontal="center"/>
      <protection locked="0"/>
    </xf>
    <xf numFmtId="0" fontId="17" fillId="0" borderId="0" xfId="53" applyFont="1" applyBorder="1" applyAlignment="1" applyProtection="1">
      <alignment/>
      <protection locked="0"/>
    </xf>
    <xf numFmtId="0" fontId="17" fillId="0" borderId="0" xfId="53" applyFont="1" applyBorder="1" applyAlignment="1" applyProtection="1">
      <alignment horizontal="left"/>
      <protection locked="0"/>
    </xf>
    <xf numFmtId="0" fontId="17" fillId="0" borderId="12" xfId="53" applyFont="1" applyBorder="1" applyAlignment="1" applyProtection="1">
      <alignment horizontal="center"/>
      <protection locked="0"/>
    </xf>
    <xf numFmtId="0" fontId="17" fillId="0" borderId="0" xfId="53" applyFont="1" applyBorder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Continuous"/>
      <protection locked="0"/>
    </xf>
    <xf numFmtId="0" fontId="17" fillId="0" borderId="0" xfId="53" applyFont="1" applyFill="1" applyBorder="1" applyAlignment="1" applyProtection="1">
      <alignment horizontal="centerContinuous"/>
      <protection locked="0"/>
    </xf>
    <xf numFmtId="0" fontId="20" fillId="0" borderId="0" xfId="53" applyFont="1" applyFill="1" applyBorder="1" applyAlignment="1" applyProtection="1">
      <alignment horizontal="centerContinuous"/>
      <protection locked="0"/>
    </xf>
    <xf numFmtId="0" fontId="17" fillId="0" borderId="0" xfId="53" applyFont="1" applyFill="1" applyAlignment="1" applyProtection="1">
      <alignment horizontal="centerContinuous"/>
      <protection locked="0"/>
    </xf>
    <xf numFmtId="0" fontId="17" fillId="0" borderId="0" xfId="53" applyFont="1" applyFill="1" applyBorder="1" applyAlignment="1" applyProtection="1">
      <alignment horizontal="left"/>
      <protection locked="0"/>
    </xf>
    <xf numFmtId="49" fontId="18" fillId="0" borderId="0" xfId="53" applyNumberFormat="1" applyFont="1" applyFill="1" applyBorder="1" applyAlignment="1" applyProtection="1">
      <alignment horizontal="center"/>
      <protection locked="0"/>
    </xf>
    <xf numFmtId="49" fontId="18" fillId="0" borderId="0" xfId="53" applyNumberFormat="1" applyFont="1" applyFill="1" applyBorder="1" applyAlignment="1" applyProtection="1">
      <alignment horizontal="left"/>
      <protection locked="0"/>
    </xf>
    <xf numFmtId="0" fontId="18" fillId="0" borderId="0" xfId="53" applyFont="1" applyFill="1" applyBorder="1" applyAlignment="1" applyProtection="1">
      <alignment horizontal="left"/>
      <protection locked="0"/>
    </xf>
    <xf numFmtId="0" fontId="17" fillId="0" borderId="0" xfId="53" applyFont="1" applyFill="1" applyBorder="1" applyAlignment="1" applyProtection="1">
      <alignment horizontal="center"/>
      <protection locked="0"/>
    </xf>
    <xf numFmtId="0" fontId="17" fillId="0" borderId="10" xfId="53" applyFont="1" applyFill="1" applyBorder="1" applyAlignment="1" applyProtection="1">
      <alignment horizontal="centerContinuous" vertical="center" wrapText="1"/>
      <protection locked="0"/>
    </xf>
    <xf numFmtId="0" fontId="17" fillId="0" borderId="14" xfId="53" applyFont="1" applyFill="1" applyBorder="1" applyAlignment="1" applyProtection="1">
      <alignment horizontal="centerContinuous" vertical="center" wrapText="1"/>
      <protection locked="0"/>
    </xf>
    <xf numFmtId="0" fontId="17" fillId="0" borderId="15" xfId="53" applyFont="1" applyFill="1" applyBorder="1" applyAlignment="1" applyProtection="1">
      <alignment horizontal="center" vertical="center" wrapText="1"/>
      <protection locked="0"/>
    </xf>
    <xf numFmtId="0" fontId="17" fillId="0" borderId="15" xfId="53" applyFont="1" applyFill="1" applyBorder="1" applyAlignment="1" applyProtection="1">
      <alignment horizontal="centerContinuous" vertical="center" wrapText="1"/>
      <protection locked="0"/>
    </xf>
    <xf numFmtId="0" fontId="17" fillId="0" borderId="16" xfId="53" applyFont="1" applyFill="1" applyBorder="1" applyAlignment="1" applyProtection="1">
      <alignment horizontal="center" vertical="center" wrapText="1"/>
      <protection locked="0"/>
    </xf>
    <xf numFmtId="0" fontId="17" fillId="0" borderId="10" xfId="53" applyFont="1" applyFill="1" applyBorder="1" applyAlignment="1" applyProtection="1">
      <alignment horizontal="center" vertical="top"/>
      <protection locked="0"/>
    </xf>
    <xf numFmtId="0" fontId="17" fillId="0" borderId="17" xfId="53" applyFont="1" applyFill="1" applyBorder="1" applyAlignment="1" applyProtection="1">
      <alignment horizontal="center" vertical="top"/>
      <protection locked="0"/>
    </xf>
    <xf numFmtId="0" fontId="17" fillId="0" borderId="10" xfId="53" applyFont="1" applyFill="1" applyBorder="1" applyAlignment="1" applyProtection="1">
      <alignment wrapText="1"/>
      <protection locked="0"/>
    </xf>
    <xf numFmtId="0" fontId="17" fillId="0" borderId="10" xfId="53" applyFont="1" applyFill="1" applyBorder="1" applyAlignment="1" applyProtection="1">
      <alignment horizontal="center"/>
      <protection locked="0"/>
    </xf>
    <xf numFmtId="0" fontId="17" fillId="0" borderId="10" xfId="53" applyFont="1" applyFill="1" applyBorder="1" applyAlignment="1" applyProtection="1">
      <alignment horizontal="center" vertical="center"/>
      <protection locked="0"/>
    </xf>
    <xf numFmtId="0" fontId="18" fillId="0" borderId="17" xfId="53" applyFont="1" applyFill="1" applyBorder="1" applyAlignment="1" applyProtection="1">
      <alignment horizontal="center" wrapText="1"/>
      <protection locked="0"/>
    </xf>
    <xf numFmtId="3" fontId="18" fillId="23" borderId="17" xfId="53" applyNumberFormat="1" applyFont="1" applyFill="1" applyBorder="1" applyProtection="1">
      <alignment/>
      <protection/>
    </xf>
    <xf numFmtId="3" fontId="18" fillId="23" borderId="10" xfId="53" applyNumberFormat="1" applyFont="1" applyFill="1" applyBorder="1" applyProtection="1">
      <alignment/>
      <protection/>
    </xf>
    <xf numFmtId="3" fontId="17" fillId="0" borderId="10" xfId="53" applyNumberFormat="1" applyFont="1" applyFill="1" applyBorder="1" applyAlignment="1" applyProtection="1">
      <alignment horizontal="center"/>
      <protection locked="0"/>
    </xf>
    <xf numFmtId="3" fontId="17" fillId="23" borderId="10" xfId="53" applyNumberFormat="1" applyFont="1" applyFill="1" applyBorder="1" applyProtection="1">
      <alignment/>
      <protection/>
    </xf>
    <xf numFmtId="3" fontId="17" fillId="0" borderId="10" xfId="53" applyNumberFormat="1" applyFont="1" applyFill="1" applyBorder="1" applyAlignment="1" applyProtection="1">
      <alignment horizontal="center" vertical="top"/>
      <protection locked="0"/>
    </xf>
    <xf numFmtId="3" fontId="17" fillId="23" borderId="10" xfId="53" applyNumberFormat="1" applyFont="1" applyFill="1" applyBorder="1" applyAlignment="1" applyProtection="1">
      <alignment horizontal="right" vertical="top"/>
      <protection/>
    </xf>
    <xf numFmtId="3" fontId="17" fillId="0" borderId="10" xfId="53" applyNumberFormat="1" applyFont="1" applyFill="1" applyBorder="1" applyProtection="1">
      <alignment/>
      <protection locked="0"/>
    </xf>
    <xf numFmtId="49" fontId="17" fillId="0" borderId="10" xfId="53" applyNumberFormat="1" applyFont="1" applyFill="1" applyBorder="1" applyAlignment="1" applyProtection="1">
      <alignment wrapText="1"/>
      <protection locked="0"/>
    </xf>
    <xf numFmtId="0" fontId="17" fillId="0" borderId="10" xfId="53" applyNumberFormat="1" applyFont="1" applyFill="1" applyBorder="1" applyAlignment="1" applyProtection="1">
      <alignment wrapText="1"/>
      <protection locked="0"/>
    </xf>
    <xf numFmtId="0" fontId="18" fillId="0" borderId="10" xfId="53" applyFont="1" applyFill="1" applyBorder="1" applyAlignment="1" applyProtection="1">
      <alignment horizontal="center" wrapText="1"/>
      <protection locked="0"/>
    </xf>
    <xf numFmtId="3" fontId="18" fillId="23" borderId="10" xfId="53" applyNumberFormat="1" applyFont="1" applyFill="1" applyBorder="1" applyAlignment="1" applyProtection="1">
      <alignment horizontal="right" vertical="top"/>
      <protection/>
    </xf>
    <xf numFmtId="0" fontId="18" fillId="0" borderId="10" xfId="53" applyFont="1" applyFill="1" applyBorder="1" applyAlignment="1" applyProtection="1">
      <alignment horizontal="center" vertical="top"/>
      <protection locked="0"/>
    </xf>
    <xf numFmtId="3" fontId="17" fillId="23" borderId="10" xfId="53" applyNumberFormat="1" applyFont="1" applyFill="1" applyBorder="1" applyAlignment="1" applyProtection="1">
      <alignment horizontal="right" vertical="top"/>
      <protection/>
    </xf>
    <xf numFmtId="3" fontId="17" fillId="0" borderId="10" xfId="53" applyNumberFormat="1" applyFont="1" applyFill="1" applyBorder="1" applyAlignment="1" applyProtection="1">
      <alignment horizontal="right" vertical="top"/>
      <protection locked="0"/>
    </xf>
    <xf numFmtId="3" fontId="22" fillId="0" borderId="10" xfId="53" applyNumberFormat="1" applyFont="1" applyFill="1" applyBorder="1" applyAlignment="1" applyProtection="1">
      <alignment horizontal="right" vertical="top"/>
      <protection locked="0"/>
    </xf>
    <xf numFmtId="3" fontId="18" fillId="0" borderId="10" xfId="53" applyNumberFormat="1" applyFont="1" applyFill="1" applyBorder="1" applyAlignment="1" applyProtection="1">
      <alignment horizontal="right" vertical="top"/>
      <protection locked="0"/>
    </xf>
    <xf numFmtId="0" fontId="18" fillId="0" borderId="10" xfId="53" applyFont="1" applyFill="1" applyBorder="1" applyAlignment="1" applyProtection="1">
      <alignment horizontal="left" vertical="top" wrapText="1"/>
      <protection locked="0"/>
    </xf>
    <xf numFmtId="0" fontId="18" fillId="0" borderId="10" xfId="53" applyFont="1" applyFill="1" applyBorder="1" applyAlignment="1" applyProtection="1">
      <alignment horizontal="center" vertical="top"/>
      <protection locked="0"/>
    </xf>
    <xf numFmtId="3" fontId="18" fillId="0" borderId="10" xfId="53" applyNumberFormat="1" applyFont="1" applyFill="1" applyBorder="1" applyAlignment="1" applyProtection="1">
      <alignment horizontal="right" vertical="top" wrapText="1"/>
      <protection locked="0"/>
    </xf>
    <xf numFmtId="3" fontId="23" fillId="0" borderId="10" xfId="53" applyNumberFormat="1" applyFont="1" applyFill="1" applyBorder="1" applyAlignment="1" applyProtection="1">
      <alignment horizontal="right" vertical="top"/>
      <protection locked="0"/>
    </xf>
    <xf numFmtId="0" fontId="18" fillId="0" borderId="10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Alignment="1" applyProtection="1">
      <alignment wrapText="1"/>
      <protection locked="0"/>
    </xf>
    <xf numFmtId="0" fontId="17" fillId="0" borderId="13" xfId="53" applyFont="1" applyFill="1" applyBorder="1" applyAlignment="1" applyProtection="1">
      <alignment horizontal="centerContinuous"/>
      <protection locked="0"/>
    </xf>
    <xf numFmtId="0" fontId="17" fillId="0" borderId="12" xfId="53" applyFont="1" applyFill="1" applyBorder="1" applyAlignment="1" applyProtection="1">
      <alignment horizontal="centerContinuous"/>
      <protection locked="0"/>
    </xf>
    <xf numFmtId="0" fontId="17" fillId="0" borderId="0" xfId="53" applyFont="1" applyFill="1" applyAlignment="1" applyProtection="1">
      <alignment horizontal="center" wrapText="1"/>
      <protection locked="0"/>
    </xf>
    <xf numFmtId="0" fontId="17" fillId="0" borderId="0" xfId="53" applyFont="1" applyFill="1" applyAlignment="1" applyProtection="1">
      <alignment/>
      <protection locked="0"/>
    </xf>
    <xf numFmtId="49" fontId="18" fillId="0" borderId="0" xfId="53" applyNumberFormat="1" applyFont="1" applyFill="1" applyBorder="1" applyAlignment="1" applyProtection="1">
      <alignment/>
      <protection locked="0"/>
    </xf>
    <xf numFmtId="0" fontId="18" fillId="0" borderId="0" xfId="53" applyFont="1" applyFill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left" wrapText="1"/>
      <protection locked="0"/>
    </xf>
    <xf numFmtId="0" fontId="17" fillId="0" borderId="0" xfId="53" applyFont="1" applyFill="1" applyBorder="1" applyAlignment="1" applyProtection="1">
      <alignment/>
      <protection locked="0"/>
    </xf>
    <xf numFmtId="0" fontId="3" fillId="0" borderId="0" xfId="53" applyFont="1" applyFill="1" applyBorder="1" applyAlignment="1" applyProtection="1">
      <alignment horizontal="left"/>
      <protection locked="0"/>
    </xf>
    <xf numFmtId="0" fontId="18" fillId="0" borderId="13" xfId="53" applyFont="1" applyFill="1" applyBorder="1" applyAlignment="1" applyProtection="1">
      <alignment horizontal="center"/>
      <protection locked="0"/>
    </xf>
    <xf numFmtId="0" fontId="18" fillId="0" borderId="0" xfId="53" applyFont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17" fillId="0" borderId="0" xfId="53" applyFont="1" applyFill="1" applyAlignment="1" applyProtection="1">
      <alignment horizontal="left"/>
      <protection locked="0"/>
    </xf>
    <xf numFmtId="0" fontId="17" fillId="0" borderId="15" xfId="53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17" fillId="0" borderId="12" xfId="53" applyFont="1" applyFill="1" applyBorder="1" applyAlignment="1" applyProtection="1">
      <alignment horizontal="center"/>
      <protection locked="0"/>
    </xf>
    <xf numFmtId="0" fontId="18" fillId="0" borderId="13" xfId="53" applyFont="1" applyFill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17" fillId="0" borderId="13" xfId="53" applyFont="1" applyFill="1" applyBorder="1" applyAlignment="1" applyProtection="1">
      <alignment horizontal="center" wrapText="1"/>
      <protection locked="0"/>
    </xf>
    <xf numFmtId="0" fontId="21" fillId="0" borderId="13" xfId="0" applyFont="1" applyBorder="1" applyAlignment="1">
      <alignment wrapText="1"/>
    </xf>
    <xf numFmtId="14" fontId="18" fillId="0" borderId="13" xfId="53" applyNumberFormat="1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>
      <alignment horizontal="center" wrapText="1"/>
    </xf>
    <xf numFmtId="0" fontId="17" fillId="0" borderId="0" xfId="53" applyFont="1" applyFill="1" applyBorder="1" applyAlignment="1" applyProtection="1">
      <alignment horizontal="left"/>
      <protection locked="0"/>
    </xf>
    <xf numFmtId="0" fontId="17" fillId="0" borderId="0" xfId="53" applyFont="1" applyAlignment="1" applyProtection="1">
      <alignment horizontal="center" wrapText="1"/>
      <protection locked="0"/>
    </xf>
    <xf numFmtId="0" fontId="17" fillId="0" borderId="0" xfId="53" applyNumberFormat="1" applyFont="1" applyAlignment="1" applyProtection="1">
      <alignment horizontal="center" wrapText="1"/>
      <protection locked="0"/>
    </xf>
    <xf numFmtId="0" fontId="18" fillId="0" borderId="13" xfId="53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/>
    </xf>
    <xf numFmtId="0" fontId="18" fillId="0" borderId="13" xfId="53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36"/>
  <sheetViews>
    <sheetView showZeros="0" tabSelected="1" view="pageBreakPreview" zoomScaleSheetLayoutView="100" zoomScalePageLayoutView="0" workbookViewId="0" topLeftCell="A7">
      <selection activeCell="A10" sqref="A10"/>
    </sheetView>
  </sheetViews>
  <sheetFormatPr defaultColWidth="9.140625" defaultRowHeight="12.75"/>
  <cols>
    <col min="1" max="1" width="58.421875" style="7" customWidth="1"/>
    <col min="2" max="2" width="9.8515625" style="7" customWidth="1"/>
    <col min="3" max="3" width="10.7109375" style="7" customWidth="1"/>
    <col min="4" max="4" width="12.57421875" style="7" customWidth="1"/>
    <col min="5" max="5" width="21.28125" style="7" customWidth="1"/>
    <col min="6" max="65" width="9.140625" style="10" customWidth="1"/>
    <col min="66" max="16384" width="9.140625" style="7" customWidth="1"/>
  </cols>
  <sheetData>
    <row r="3" spans="1:5" ht="12.75">
      <c r="A3" s="27"/>
      <c r="B3" s="28"/>
      <c r="C3" s="28"/>
      <c r="D3" s="28" t="s">
        <v>0</v>
      </c>
      <c r="E3" s="29"/>
    </row>
    <row r="4" spans="1:5" ht="12.75">
      <c r="A4" s="27"/>
      <c r="B4" s="28"/>
      <c r="C4" s="28" t="s">
        <v>1</v>
      </c>
      <c r="D4" s="28"/>
      <c r="E4" s="29"/>
    </row>
    <row r="5" spans="1:65" s="1" customFormat="1" ht="12" customHeight="1">
      <c r="A5" s="30"/>
      <c r="B5" s="31"/>
      <c r="C5" s="32"/>
      <c r="D5" s="33" t="s">
        <v>17</v>
      </c>
      <c r="E5" s="3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s="1" customFormat="1" ht="12" customHeight="1">
      <c r="A6" s="30"/>
      <c r="B6" s="111" t="s">
        <v>35</v>
      </c>
      <c r="C6" s="111"/>
      <c r="D6" s="111"/>
      <c r="E6" s="1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s="1" customFormat="1" ht="12" customHeight="1">
      <c r="A7" s="30"/>
      <c r="B7" s="34"/>
      <c r="C7" s="112" t="s">
        <v>153</v>
      </c>
      <c r="D7" s="112"/>
      <c r="E7" s="1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s="1" customFormat="1" ht="15">
      <c r="A8" s="30"/>
      <c r="B8" s="98" t="s">
        <v>168</v>
      </c>
      <c r="C8" s="98"/>
      <c r="D8" s="98"/>
      <c r="E8" s="98"/>
      <c r="F8" s="1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s="1" customFormat="1" ht="15.75" customHeight="1">
      <c r="A9" s="35"/>
      <c r="B9" s="98" t="s">
        <v>169</v>
      </c>
      <c r="C9" s="99"/>
      <c r="D9" s="99"/>
      <c r="E9" s="9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s="1" customFormat="1" ht="12.75" customHeight="1">
      <c r="A10" s="30"/>
      <c r="B10" s="36"/>
      <c r="C10" s="36" t="s">
        <v>36</v>
      </c>
      <c r="D10" s="36"/>
      <c r="E10" s="3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s="1" customFormat="1" ht="12.75" customHeight="1">
      <c r="A11" s="37"/>
      <c r="B11" s="113" t="s">
        <v>165</v>
      </c>
      <c r="C11" s="114"/>
      <c r="D11" s="114"/>
      <c r="E11" s="11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s="1" customFormat="1" ht="12.75" customHeight="1">
      <c r="A12" s="38"/>
      <c r="B12" s="39" t="s">
        <v>2</v>
      </c>
      <c r="C12" s="39"/>
      <c r="D12" s="39"/>
      <c r="E12" s="3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s="1" customFormat="1" ht="12" customHeight="1">
      <c r="A13" s="30"/>
      <c r="B13" s="40"/>
      <c r="C13" s="41"/>
      <c r="D13" s="115" t="s">
        <v>152</v>
      </c>
      <c r="E13" s="11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" customFormat="1" ht="12.75" customHeight="1">
      <c r="A14" s="30"/>
      <c r="B14" s="39" t="s">
        <v>3</v>
      </c>
      <c r="C14" s="39"/>
      <c r="D14" s="39" t="s">
        <v>4</v>
      </c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" customFormat="1" ht="12.75" customHeight="1">
      <c r="A15" s="30"/>
      <c r="B15" s="108" t="s">
        <v>163</v>
      </c>
      <c r="C15" s="109"/>
      <c r="D15" s="109"/>
      <c r="E15" s="4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" customFormat="1" ht="12.75" customHeight="1">
      <c r="A16" s="37"/>
      <c r="B16" s="43"/>
      <c r="C16" s="44" t="s">
        <v>5</v>
      </c>
      <c r="D16" s="44"/>
      <c r="E16" s="45" t="s">
        <v>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5" ht="23.25" customHeight="1">
      <c r="A17" s="46" t="s">
        <v>162</v>
      </c>
      <c r="B17" s="46"/>
      <c r="C17" s="46"/>
      <c r="D17" s="46"/>
      <c r="E17" s="46"/>
    </row>
    <row r="18" spans="1:65" s="4" customFormat="1" ht="19.5" customHeight="1" hidden="1">
      <c r="A18" s="47" t="s">
        <v>6</v>
      </c>
      <c r="B18" s="48"/>
      <c r="C18" s="48"/>
      <c r="D18" s="48"/>
      <c r="E18" s="4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s="4" customFormat="1" ht="12.75" customHeight="1" hidden="1">
      <c r="A19" s="49" t="s">
        <v>7</v>
      </c>
      <c r="B19" s="49"/>
      <c r="C19" s="49"/>
      <c r="D19" s="49"/>
      <c r="E19" s="4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s="4" customFormat="1" ht="12" customHeight="1">
      <c r="A20" s="104" t="s">
        <v>33</v>
      </c>
      <c r="B20" s="105"/>
      <c r="C20" s="105"/>
      <c r="D20" s="105"/>
      <c r="E20" s="10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4" customFormat="1" ht="12.75" customHeight="1">
      <c r="A21" s="103" t="s">
        <v>34</v>
      </c>
      <c r="B21" s="103"/>
      <c r="C21" s="103"/>
      <c r="D21" s="103"/>
      <c r="E21" s="10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4" customFormat="1" ht="11.25" customHeight="1">
      <c r="A22" s="106" t="s">
        <v>32</v>
      </c>
      <c r="B22" s="107"/>
      <c r="C22" s="107"/>
      <c r="D22" s="107"/>
      <c r="E22" s="10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4" customFormat="1" ht="12.75" customHeight="1">
      <c r="A23" s="47" t="s">
        <v>8</v>
      </c>
      <c r="B23" s="47"/>
      <c r="C23" s="47"/>
      <c r="D23" s="47"/>
      <c r="E23" s="4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4" customFormat="1" ht="12.75" customHeight="1">
      <c r="A24" s="100" t="s">
        <v>131</v>
      </c>
      <c r="B24" s="100"/>
      <c r="C24" s="100"/>
      <c r="D24" s="100"/>
      <c r="E24" s="10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s="2" customFormat="1" ht="19.5" customHeight="1">
      <c r="A25" s="50" t="s">
        <v>130</v>
      </c>
      <c r="B25" s="50"/>
      <c r="C25" s="92" t="s">
        <v>150</v>
      </c>
      <c r="D25" s="92"/>
      <c r="E25" s="9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s="2" customFormat="1" ht="12.75" customHeight="1">
      <c r="A26" s="53" t="s">
        <v>25</v>
      </c>
      <c r="B26" s="50"/>
      <c r="C26" s="50"/>
      <c r="D26" s="50"/>
      <c r="E26" s="5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s="2" customFormat="1" ht="10.5" customHeight="1">
      <c r="A27" s="50" t="s">
        <v>31</v>
      </c>
      <c r="B27" s="50"/>
      <c r="C27" s="50"/>
      <c r="D27" s="50"/>
      <c r="E27" s="5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s="2" customFormat="1" ht="19.5" customHeight="1">
      <c r="A28" s="50" t="s">
        <v>154</v>
      </c>
      <c r="B28" s="50"/>
      <c r="C28" s="50"/>
      <c r="D28" s="52"/>
      <c r="E28" s="5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5" ht="15" customHeight="1">
      <c r="A29" s="110" t="s">
        <v>155</v>
      </c>
      <c r="B29" s="110"/>
      <c r="C29" s="110"/>
      <c r="D29" s="110"/>
      <c r="E29" s="110"/>
    </row>
    <row r="30" spans="1:5" ht="15" customHeight="1">
      <c r="A30" s="50" t="s">
        <v>164</v>
      </c>
      <c r="B30" s="54"/>
      <c r="C30" s="95"/>
      <c r="D30" s="95"/>
      <c r="E30" s="95"/>
    </row>
    <row r="31" spans="1:5" ht="15" customHeight="1">
      <c r="A31" s="96" t="s">
        <v>167</v>
      </c>
      <c r="B31" s="54"/>
      <c r="C31" s="54"/>
      <c r="D31" s="54"/>
      <c r="E31" s="54" t="s">
        <v>159</v>
      </c>
    </row>
    <row r="32" spans="1:65" s="9" customFormat="1" ht="12.75" customHeight="1">
      <c r="A32" s="55" t="s">
        <v>147</v>
      </c>
      <c r="B32" s="55" t="s">
        <v>20</v>
      </c>
      <c r="C32" s="55" t="s">
        <v>9</v>
      </c>
      <c r="D32" s="56"/>
      <c r="E32" s="101" t="s">
        <v>15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s="9" customFormat="1" ht="26.25" customHeight="1">
      <c r="A33" s="58"/>
      <c r="B33" s="58"/>
      <c r="C33" s="57" t="s">
        <v>10</v>
      </c>
      <c r="D33" s="59" t="s">
        <v>11</v>
      </c>
      <c r="E33" s="10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s="11" customFormat="1" ht="10.5" customHeight="1">
      <c r="A34" s="60">
        <v>1</v>
      </c>
      <c r="B34" s="60">
        <v>2</v>
      </c>
      <c r="C34" s="60">
        <v>3</v>
      </c>
      <c r="D34" s="60">
        <v>4</v>
      </c>
      <c r="E34" s="61">
        <v>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s="12" customFormat="1" ht="15" hidden="1">
      <c r="A35" s="62" t="s">
        <v>18</v>
      </c>
      <c r="B35" s="60" t="s">
        <v>19</v>
      </c>
      <c r="C35" s="63" t="s">
        <v>19</v>
      </c>
      <c r="D35" s="64" t="s">
        <v>19</v>
      </c>
      <c r="E35" s="63" t="s">
        <v>19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s="4" customFormat="1" ht="15">
      <c r="A36" s="65" t="s">
        <v>132</v>
      </c>
      <c r="B36" s="61" t="s">
        <v>19</v>
      </c>
      <c r="C36" s="66">
        <f>C37</f>
        <v>1059686</v>
      </c>
      <c r="D36" s="66">
        <f>D38</f>
        <v>37510</v>
      </c>
      <c r="E36" s="67">
        <f>C36+D36</f>
        <v>1097196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s="4" customFormat="1" ht="15" customHeight="1">
      <c r="A37" s="62" t="s">
        <v>21</v>
      </c>
      <c r="B37" s="60" t="s">
        <v>19</v>
      </c>
      <c r="C37" s="66">
        <f>C54</f>
        <v>1059686</v>
      </c>
      <c r="D37" s="68" t="s">
        <v>30</v>
      </c>
      <c r="E37" s="69">
        <f>C37</f>
        <v>1059686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s="4" customFormat="1" ht="15">
      <c r="A38" s="62" t="s">
        <v>22</v>
      </c>
      <c r="B38" s="60" t="s">
        <v>19</v>
      </c>
      <c r="C38" s="68" t="s">
        <v>30</v>
      </c>
      <c r="D38" s="67">
        <f>SUM(D39+D45)</f>
        <v>37510</v>
      </c>
      <c r="E38" s="69">
        <f aca="true" t="shared" si="0" ref="E38:E47">D38</f>
        <v>37510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s="4" customFormat="1" ht="26.25" customHeight="1">
      <c r="A39" s="62" t="s">
        <v>133</v>
      </c>
      <c r="B39" s="60">
        <v>25010000</v>
      </c>
      <c r="C39" s="70" t="s">
        <v>30</v>
      </c>
      <c r="D39" s="71">
        <f>SUM(D40:D42)</f>
        <v>37510</v>
      </c>
      <c r="E39" s="69">
        <f t="shared" si="0"/>
        <v>37510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s="4" customFormat="1" ht="28.5" customHeight="1">
      <c r="A40" s="62" t="s">
        <v>134</v>
      </c>
      <c r="B40" s="60">
        <v>25010100</v>
      </c>
      <c r="C40" s="70" t="s">
        <v>30</v>
      </c>
      <c r="D40" s="72">
        <v>31960</v>
      </c>
      <c r="E40" s="69">
        <f t="shared" si="0"/>
        <v>31960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s="4" customFormat="1" ht="15" customHeight="1">
      <c r="A41" s="62" t="s">
        <v>135</v>
      </c>
      <c r="B41" s="60">
        <v>25010200</v>
      </c>
      <c r="C41" s="70" t="s">
        <v>30</v>
      </c>
      <c r="D41" s="72"/>
      <c r="E41" s="69">
        <f t="shared" si="0"/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s="4" customFormat="1" ht="13.5" customHeight="1">
      <c r="A42" s="62" t="s">
        <v>136</v>
      </c>
      <c r="B42" s="60">
        <v>25010300</v>
      </c>
      <c r="C42" s="70" t="s">
        <v>30</v>
      </c>
      <c r="D42" s="72">
        <v>5550</v>
      </c>
      <c r="E42" s="69">
        <f t="shared" si="0"/>
        <v>5550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s="4" customFormat="1" ht="25.5" customHeight="1">
      <c r="A43" s="62" t="s">
        <v>137</v>
      </c>
      <c r="B43" s="60">
        <v>25010400</v>
      </c>
      <c r="C43" s="70" t="s">
        <v>30</v>
      </c>
      <c r="D43" s="72"/>
      <c r="E43" s="69">
        <f t="shared" si="0"/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s="4" customFormat="1" ht="15">
      <c r="A44" s="62" t="s">
        <v>138</v>
      </c>
      <c r="B44" s="60" t="s">
        <v>25</v>
      </c>
      <c r="C44" s="70" t="s">
        <v>30</v>
      </c>
      <c r="D44" s="72"/>
      <c r="E44" s="6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s="4" customFormat="1" ht="15">
      <c r="A45" s="73" t="s">
        <v>146</v>
      </c>
      <c r="B45" s="60">
        <v>25020000</v>
      </c>
      <c r="C45" s="68" t="s">
        <v>30</v>
      </c>
      <c r="D45" s="72"/>
      <c r="E45" s="69">
        <f t="shared" si="0"/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s="4" customFormat="1" ht="15">
      <c r="A46" s="62" t="s">
        <v>139</v>
      </c>
      <c r="B46" s="60">
        <v>25020100</v>
      </c>
      <c r="C46" s="70" t="s">
        <v>30</v>
      </c>
      <c r="D46" s="72"/>
      <c r="E46" s="6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s="4" customFormat="1" ht="60.75" customHeight="1">
      <c r="A47" s="74" t="s">
        <v>140</v>
      </c>
      <c r="B47" s="60">
        <v>25020200</v>
      </c>
      <c r="C47" s="70" t="s">
        <v>30</v>
      </c>
      <c r="D47" s="72"/>
      <c r="E47" s="69">
        <f t="shared" si="0"/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s="4" customFormat="1" ht="35.25" customHeight="1">
      <c r="A48" s="62" t="s">
        <v>141</v>
      </c>
      <c r="B48" s="60">
        <v>25020300</v>
      </c>
      <c r="C48" s="70" t="s">
        <v>30</v>
      </c>
      <c r="D48" s="72"/>
      <c r="E48" s="6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s="4" customFormat="1" ht="15">
      <c r="A49" s="62" t="s">
        <v>138</v>
      </c>
      <c r="B49" s="60"/>
      <c r="C49" s="70" t="s">
        <v>30</v>
      </c>
      <c r="D49" s="72"/>
      <c r="E49" s="6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s="4" customFormat="1" ht="15">
      <c r="A50" s="62" t="s">
        <v>142</v>
      </c>
      <c r="B50" s="60"/>
      <c r="C50" s="70" t="s">
        <v>30</v>
      </c>
      <c r="D50" s="72"/>
      <c r="E50" s="6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s="4" customFormat="1" ht="16.5" customHeight="1">
      <c r="A51" s="62" t="s">
        <v>143</v>
      </c>
      <c r="B51" s="60"/>
      <c r="C51" s="70" t="s">
        <v>30</v>
      </c>
      <c r="D51" s="72"/>
      <c r="E51" s="6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s="4" customFormat="1" ht="24" customHeight="1">
      <c r="A52" s="62" t="s">
        <v>144</v>
      </c>
      <c r="B52" s="60" t="s">
        <v>25</v>
      </c>
      <c r="C52" s="70" t="s">
        <v>19</v>
      </c>
      <c r="D52" s="72"/>
      <c r="E52" s="69">
        <f>D52</f>
        <v>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s="4" customFormat="1" ht="42.75" customHeight="1">
      <c r="A53" s="62" t="s">
        <v>145</v>
      </c>
      <c r="B53" s="60"/>
      <c r="C53" s="70" t="s">
        <v>19</v>
      </c>
      <c r="D53" s="72"/>
      <c r="E53" s="69">
        <f>D53</f>
        <v>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s="4" customFormat="1" ht="15">
      <c r="A54" s="75" t="s">
        <v>24</v>
      </c>
      <c r="B54" s="60" t="s">
        <v>19</v>
      </c>
      <c r="C54" s="76">
        <f>C55+C88+C109+SUM(C111:C124)</f>
        <v>1059686</v>
      </c>
      <c r="D54" s="76">
        <f>D55+D88+D109+SUM(D111:D124)</f>
        <v>37510</v>
      </c>
      <c r="E54" s="76">
        <f>E55+E88+E109+SUM(E111:E124)</f>
        <v>1097196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s="4" customFormat="1" ht="15">
      <c r="A55" s="75" t="s">
        <v>14</v>
      </c>
      <c r="B55" s="77">
        <v>2000</v>
      </c>
      <c r="C55" s="76">
        <f>C56+C59+C60</f>
        <v>1059686</v>
      </c>
      <c r="D55" s="76">
        <f>D56+D59+D60+D65+D67+D76+D79+D80</f>
        <v>37510</v>
      </c>
      <c r="E55" s="76">
        <f aca="true" t="shared" si="1" ref="E55:E112">C55+D55</f>
        <v>1097196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s="13" customFormat="1" ht="15">
      <c r="A56" s="20" t="s">
        <v>37</v>
      </c>
      <c r="B56" s="21" t="s">
        <v>38</v>
      </c>
      <c r="C56" s="78">
        <f>SUM(C57:C58)</f>
        <v>823258</v>
      </c>
      <c r="D56" s="78">
        <f>SUM(D57:D58)</f>
        <v>20048</v>
      </c>
      <c r="E56" s="76">
        <f t="shared" si="1"/>
        <v>843306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s="5" customFormat="1" ht="14.25">
      <c r="A57" s="22" t="s">
        <v>39</v>
      </c>
      <c r="B57" s="21" t="s">
        <v>40</v>
      </c>
      <c r="C57" s="79">
        <v>823258</v>
      </c>
      <c r="D57" s="79">
        <v>20048</v>
      </c>
      <c r="E57" s="76">
        <f t="shared" si="1"/>
        <v>843306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s="4" customFormat="1" ht="15">
      <c r="A58" s="22" t="s">
        <v>149</v>
      </c>
      <c r="B58" s="21" t="s">
        <v>41</v>
      </c>
      <c r="C58" s="79"/>
      <c r="D58" s="79"/>
      <c r="E58" s="76">
        <f t="shared" si="1"/>
        <v>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s="4" customFormat="1" ht="15">
      <c r="A59" s="20" t="s">
        <v>42</v>
      </c>
      <c r="B59" s="21" t="s">
        <v>43</v>
      </c>
      <c r="C59" s="79">
        <v>171895</v>
      </c>
      <c r="D59" s="79">
        <v>4412</v>
      </c>
      <c r="E59" s="76">
        <f t="shared" si="1"/>
        <v>176307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s="5" customFormat="1" ht="14.25">
      <c r="A60" s="20" t="s">
        <v>44</v>
      </c>
      <c r="B60" s="21" t="s">
        <v>45</v>
      </c>
      <c r="C60" s="78">
        <f>SUM(C61:C65)+C67+C74</f>
        <v>64533</v>
      </c>
      <c r="D60" s="78">
        <f>SUM(D61:D65)</f>
        <v>13050</v>
      </c>
      <c r="E60" s="76">
        <f t="shared" si="1"/>
        <v>77583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s="4" customFormat="1" ht="15">
      <c r="A61" s="23" t="s">
        <v>46</v>
      </c>
      <c r="B61" s="21">
        <v>2210</v>
      </c>
      <c r="C61" s="79">
        <v>11000</v>
      </c>
      <c r="D61" s="79">
        <v>13050</v>
      </c>
      <c r="E61" s="76">
        <f t="shared" si="1"/>
        <v>24050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s="4" customFormat="1" ht="15">
      <c r="A62" s="23" t="s">
        <v>47</v>
      </c>
      <c r="B62" s="21" t="s">
        <v>48</v>
      </c>
      <c r="C62" s="79"/>
      <c r="D62" s="79"/>
      <c r="E62" s="76">
        <f t="shared" si="1"/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s="13" customFormat="1" ht="15">
      <c r="A63" s="23" t="s">
        <v>49</v>
      </c>
      <c r="B63" s="21" t="s">
        <v>50</v>
      </c>
      <c r="C63" s="79"/>
      <c r="D63" s="79"/>
      <c r="E63" s="76">
        <f t="shared" si="1"/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s="4" customFormat="1" ht="15">
      <c r="A64" s="23" t="s">
        <v>51</v>
      </c>
      <c r="B64" s="21">
        <v>2240</v>
      </c>
      <c r="C64" s="79">
        <v>20000</v>
      </c>
      <c r="D64" s="79"/>
      <c r="E64" s="76">
        <f t="shared" si="1"/>
        <v>20000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s="4" customFormat="1" ht="15">
      <c r="A65" s="23" t="s">
        <v>52</v>
      </c>
      <c r="B65" s="21">
        <v>2250</v>
      </c>
      <c r="C65" s="79">
        <v>7000</v>
      </c>
      <c r="D65" s="79"/>
      <c r="E65" s="76">
        <f t="shared" si="1"/>
        <v>7000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s="4" customFormat="1" ht="15">
      <c r="A66" s="23" t="s">
        <v>53</v>
      </c>
      <c r="B66" s="21">
        <v>2260</v>
      </c>
      <c r="C66" s="79"/>
      <c r="D66" s="79"/>
      <c r="E66" s="76">
        <f t="shared" si="1"/>
        <v>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s="4" customFormat="1" ht="16.5" customHeight="1">
      <c r="A67" s="23" t="s">
        <v>54</v>
      </c>
      <c r="B67" s="21" t="s">
        <v>55</v>
      </c>
      <c r="C67" s="78">
        <f>SUM(C68:C73)</f>
        <v>26033</v>
      </c>
      <c r="D67" s="78">
        <f>SUM(D68:D73)</f>
        <v>0</v>
      </c>
      <c r="E67" s="76">
        <f>C67+D67</f>
        <v>26033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s="4" customFormat="1" ht="15">
      <c r="A68" s="22" t="s">
        <v>56</v>
      </c>
      <c r="B68" s="21">
        <v>2271</v>
      </c>
      <c r="C68" s="78"/>
      <c r="D68" s="78">
        <v>0</v>
      </c>
      <c r="E68" s="76">
        <f t="shared" si="1"/>
        <v>0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s="13" customFormat="1" ht="15">
      <c r="A69" s="22" t="s">
        <v>156</v>
      </c>
      <c r="B69" s="21">
        <v>2272</v>
      </c>
      <c r="C69" s="79">
        <v>26033</v>
      </c>
      <c r="D69" s="79"/>
      <c r="E69" s="76">
        <f t="shared" si="1"/>
        <v>26033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s="13" customFormat="1" ht="15">
      <c r="A70" s="22" t="s">
        <v>57</v>
      </c>
      <c r="B70" s="21">
        <v>2273</v>
      </c>
      <c r="C70" s="79"/>
      <c r="D70" s="79">
        <v>0</v>
      </c>
      <c r="E70" s="76">
        <f t="shared" si="1"/>
        <v>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s="13" customFormat="1" ht="15">
      <c r="A71" s="22" t="s">
        <v>58</v>
      </c>
      <c r="B71" s="21" t="s">
        <v>59</v>
      </c>
      <c r="C71" s="79"/>
      <c r="D71" s="79"/>
      <c r="E71" s="76">
        <f t="shared" si="1"/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s="4" customFormat="1" ht="15">
      <c r="A72" s="22" t="s">
        <v>60</v>
      </c>
      <c r="B72" s="21">
        <v>2275</v>
      </c>
      <c r="C72" s="79"/>
      <c r="D72" s="79"/>
      <c r="E72" s="76">
        <f t="shared" si="1"/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s="4" customFormat="1" ht="15">
      <c r="A73" s="22" t="s">
        <v>157</v>
      </c>
      <c r="B73" s="21">
        <v>2276</v>
      </c>
      <c r="C73" s="79"/>
      <c r="D73" s="79"/>
      <c r="E73" s="7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s="4" customFormat="1" ht="24.75">
      <c r="A74" s="23" t="s">
        <v>61</v>
      </c>
      <c r="B74" s="21">
        <v>2280</v>
      </c>
      <c r="C74" s="78">
        <f>C75+C76</f>
        <v>500</v>
      </c>
      <c r="D74" s="78">
        <f>D75+D76</f>
        <v>0</v>
      </c>
      <c r="E74" s="76">
        <f t="shared" si="1"/>
        <v>500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s="4" customFormat="1" ht="24.75">
      <c r="A75" s="22" t="s">
        <v>62</v>
      </c>
      <c r="B75" s="21" t="s">
        <v>63</v>
      </c>
      <c r="C75" s="79"/>
      <c r="D75" s="79"/>
      <c r="E75" s="76">
        <f t="shared" si="1"/>
        <v>0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s="4" customFormat="1" ht="24.75">
      <c r="A76" s="22" t="s">
        <v>64</v>
      </c>
      <c r="B76" s="21" t="s">
        <v>65</v>
      </c>
      <c r="C76" s="78">
        <v>500</v>
      </c>
      <c r="D76" s="78">
        <f>D77+D78</f>
        <v>0</v>
      </c>
      <c r="E76" s="76">
        <f t="shared" si="1"/>
        <v>500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s="4" customFormat="1" ht="15">
      <c r="A77" s="20" t="s">
        <v>66</v>
      </c>
      <c r="B77" s="21">
        <v>2400</v>
      </c>
      <c r="C77" s="79"/>
      <c r="D77" s="79"/>
      <c r="E77" s="7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s="4" customFormat="1" ht="15">
      <c r="A78" s="23" t="s">
        <v>67</v>
      </c>
      <c r="B78" s="21">
        <v>2410</v>
      </c>
      <c r="C78" s="79"/>
      <c r="D78" s="79"/>
      <c r="E78" s="76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s="4" customFormat="1" ht="15">
      <c r="A79" s="23" t="s">
        <v>68</v>
      </c>
      <c r="B79" s="21">
        <v>2420</v>
      </c>
      <c r="C79" s="79"/>
      <c r="D79" s="79"/>
      <c r="E79" s="76">
        <f t="shared" si="1"/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s="13" customFormat="1" ht="15">
      <c r="A80" s="20" t="s">
        <v>69</v>
      </c>
      <c r="B80" s="21" t="s">
        <v>70</v>
      </c>
      <c r="C80" s="78">
        <f>SUM(C81:C83,C87)</f>
        <v>0</v>
      </c>
      <c r="D80" s="78">
        <f>SUM(D81:D83,D87)</f>
        <v>0</v>
      </c>
      <c r="E80" s="76">
        <f t="shared" si="1"/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s="5" customFormat="1" ht="14.25">
      <c r="A81" s="23" t="s">
        <v>23</v>
      </c>
      <c r="B81" s="21">
        <v>2610</v>
      </c>
      <c r="C81" s="79"/>
      <c r="D81" s="79"/>
      <c r="E81" s="76">
        <f t="shared" si="1"/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s="5" customFormat="1" ht="14.25">
      <c r="A82" s="23" t="s">
        <v>71</v>
      </c>
      <c r="B82" s="21">
        <v>2620</v>
      </c>
      <c r="C82" s="79"/>
      <c r="D82" s="79"/>
      <c r="E82" s="76">
        <f t="shared" si="1"/>
        <v>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s="13" customFormat="1" ht="15">
      <c r="A83" s="23" t="s">
        <v>72</v>
      </c>
      <c r="B83" s="21">
        <v>2630</v>
      </c>
      <c r="C83" s="78">
        <f>SUM(C84:C86)</f>
        <v>0</v>
      </c>
      <c r="D83" s="78">
        <f>SUM(D84:D86)</f>
        <v>0</v>
      </c>
      <c r="E83" s="76">
        <f t="shared" si="1"/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s="13" customFormat="1" ht="15" customHeight="1">
      <c r="A84" s="24" t="s">
        <v>73</v>
      </c>
      <c r="B84" s="21">
        <v>2700</v>
      </c>
      <c r="C84" s="79"/>
      <c r="D84" s="79"/>
      <c r="E84" s="76">
        <f t="shared" si="1"/>
        <v>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s="13" customFormat="1" ht="12.75" customHeight="1">
      <c r="A85" s="23" t="s">
        <v>74</v>
      </c>
      <c r="B85" s="21">
        <v>2710</v>
      </c>
      <c r="C85" s="79"/>
      <c r="D85" s="79"/>
      <c r="E85" s="76">
        <f t="shared" si="1"/>
        <v>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s="4" customFormat="1" ht="11.25" customHeight="1">
      <c r="A86" s="23" t="s">
        <v>75</v>
      </c>
      <c r="B86" s="21">
        <v>2720</v>
      </c>
      <c r="C86" s="79"/>
      <c r="D86" s="79"/>
      <c r="E86" s="76">
        <f t="shared" si="1"/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s="4" customFormat="1" ht="11.25" customHeight="1">
      <c r="A87" s="23" t="s">
        <v>76</v>
      </c>
      <c r="B87" s="21">
        <v>2730</v>
      </c>
      <c r="C87" s="79"/>
      <c r="D87" s="79"/>
      <c r="E87" s="76">
        <f t="shared" si="1"/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s="4" customFormat="1" ht="15" customHeight="1">
      <c r="A88" s="24" t="s">
        <v>77</v>
      </c>
      <c r="B88" s="21">
        <v>2800</v>
      </c>
      <c r="C88" s="76"/>
      <c r="D88" s="76">
        <v>0</v>
      </c>
      <c r="E88" s="76">
        <f t="shared" si="1"/>
        <v>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s="4" customFormat="1" ht="15">
      <c r="A89" s="24" t="s">
        <v>78</v>
      </c>
      <c r="B89" s="21">
        <v>3000</v>
      </c>
      <c r="C89" s="78">
        <f>C90+C91+C94</f>
        <v>0</v>
      </c>
      <c r="D89" s="78">
        <f>D90+D91+D94</f>
        <v>0</v>
      </c>
      <c r="E89" s="76">
        <f t="shared" si="1"/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s="13" customFormat="1" ht="12.75" customHeight="1">
      <c r="A90" s="24" t="s">
        <v>79</v>
      </c>
      <c r="B90" s="21" t="s">
        <v>80</v>
      </c>
      <c r="C90" s="79"/>
      <c r="D90" s="79"/>
      <c r="E90" s="76">
        <f t="shared" si="1"/>
        <v>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s="5" customFormat="1" ht="14.25">
      <c r="A91" s="23" t="s">
        <v>81</v>
      </c>
      <c r="B91" s="21" t="s">
        <v>82</v>
      </c>
      <c r="C91" s="78">
        <f>SUM(C92:C93)</f>
        <v>0</v>
      </c>
      <c r="D91" s="78">
        <f>SUM(D92:D93)</f>
        <v>0</v>
      </c>
      <c r="E91" s="76">
        <f t="shared" si="1"/>
        <v>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s="14" customFormat="1" ht="14.25">
      <c r="A92" s="23" t="s">
        <v>83</v>
      </c>
      <c r="B92" s="21" t="s">
        <v>84</v>
      </c>
      <c r="C92" s="80"/>
      <c r="D92" s="80"/>
      <c r="E92" s="76">
        <f t="shared" si="1"/>
        <v>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s="4" customFormat="1" ht="15">
      <c r="A93" s="22" t="s">
        <v>85</v>
      </c>
      <c r="B93" s="21" t="s">
        <v>86</v>
      </c>
      <c r="C93" s="79"/>
      <c r="D93" s="79"/>
      <c r="E93" s="76">
        <f t="shared" si="1"/>
        <v>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s="4" customFormat="1" ht="15">
      <c r="A94" s="22" t="s">
        <v>87</v>
      </c>
      <c r="B94" s="21" t="s">
        <v>88</v>
      </c>
      <c r="C94" s="78">
        <f>SUM(C95:C100)</f>
        <v>0</v>
      </c>
      <c r="D94" s="78">
        <f>SUM(D95:D100)</f>
        <v>0</v>
      </c>
      <c r="E94" s="76">
        <f t="shared" si="1"/>
        <v>0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s="13" customFormat="1" ht="15">
      <c r="A95" s="23" t="s">
        <v>89</v>
      </c>
      <c r="B95" s="21" t="s">
        <v>90</v>
      </c>
      <c r="C95" s="79"/>
      <c r="D95" s="79"/>
      <c r="E95" s="76">
        <f t="shared" si="1"/>
        <v>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s="4" customFormat="1" ht="11.25" customHeight="1">
      <c r="A96" s="22" t="s">
        <v>91</v>
      </c>
      <c r="B96" s="21" t="s">
        <v>92</v>
      </c>
      <c r="C96" s="79"/>
      <c r="D96" s="79"/>
      <c r="E96" s="76">
        <f t="shared" si="1"/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s="4" customFormat="1" ht="15">
      <c r="A97" s="22" t="s">
        <v>93</v>
      </c>
      <c r="B97" s="21" t="s">
        <v>94</v>
      </c>
      <c r="C97" s="79"/>
      <c r="D97" s="79"/>
      <c r="E97" s="7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s="4" customFormat="1" ht="12" customHeight="1">
      <c r="A98" s="23" t="s">
        <v>95</v>
      </c>
      <c r="B98" s="21" t="s">
        <v>96</v>
      </c>
      <c r="C98" s="79"/>
      <c r="D98" s="79"/>
      <c r="E98" s="7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s="4" customFormat="1" ht="11.25" customHeight="1">
      <c r="A99" s="22" t="s">
        <v>97</v>
      </c>
      <c r="B99" s="21" t="s">
        <v>98</v>
      </c>
      <c r="C99" s="79"/>
      <c r="D99" s="79"/>
      <c r="E99" s="7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s="4" customFormat="1" ht="12.75" customHeight="1">
      <c r="A100" s="22" t="s">
        <v>99</v>
      </c>
      <c r="B100" s="21" t="s">
        <v>100</v>
      </c>
      <c r="C100" s="79"/>
      <c r="D100" s="79"/>
      <c r="E100" s="7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s="4" customFormat="1" ht="12.75" customHeight="1">
      <c r="A101" s="22" t="s">
        <v>101</v>
      </c>
      <c r="B101" s="21" t="s">
        <v>102</v>
      </c>
      <c r="C101" s="79"/>
      <c r="D101" s="79"/>
      <c r="E101" s="76">
        <f t="shared" si="1"/>
        <v>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s="4" customFormat="1" ht="12" customHeight="1">
      <c r="A102" s="23" t="s">
        <v>103</v>
      </c>
      <c r="B102" s="21" t="s">
        <v>104</v>
      </c>
      <c r="C102" s="79"/>
      <c r="D102" s="79"/>
      <c r="E102" s="76">
        <f t="shared" si="1"/>
        <v>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s="13" customFormat="1" ht="12.75" customHeight="1">
      <c r="A103" s="23" t="s">
        <v>148</v>
      </c>
      <c r="B103" s="21" t="s">
        <v>105</v>
      </c>
      <c r="C103" s="78">
        <f>SUM(C104:C108)</f>
        <v>0</v>
      </c>
      <c r="D103" s="78">
        <f>SUM(D104:D107)</f>
        <v>0</v>
      </c>
      <c r="E103" s="76">
        <f t="shared" si="1"/>
        <v>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s="4" customFormat="1" ht="12.75" customHeight="1">
      <c r="A104" s="24" t="s">
        <v>106</v>
      </c>
      <c r="B104" s="21" t="s">
        <v>107</v>
      </c>
      <c r="C104" s="79"/>
      <c r="D104" s="79"/>
      <c r="E104" s="76">
        <f t="shared" si="1"/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  <row r="105" spans="1:65" s="4" customFormat="1" ht="14.25" customHeight="1">
      <c r="A105" s="23" t="s">
        <v>108</v>
      </c>
      <c r="B105" s="21" t="s">
        <v>109</v>
      </c>
      <c r="C105" s="79"/>
      <c r="D105" s="79"/>
      <c r="E105" s="76">
        <f t="shared" si="1"/>
        <v>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</row>
    <row r="106" spans="1:65" s="4" customFormat="1" ht="15">
      <c r="A106" s="23" t="s">
        <v>110</v>
      </c>
      <c r="B106" s="21" t="s">
        <v>111</v>
      </c>
      <c r="C106" s="79"/>
      <c r="D106" s="79"/>
      <c r="E106" s="76">
        <f t="shared" si="1"/>
        <v>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</row>
    <row r="107" spans="1:65" s="4" customFormat="1" ht="16.5" customHeight="1">
      <c r="A107" s="23" t="s">
        <v>112</v>
      </c>
      <c r="B107" s="21" t="s">
        <v>113</v>
      </c>
      <c r="C107" s="79"/>
      <c r="D107" s="79"/>
      <c r="E107" s="76">
        <f t="shared" si="1"/>
        <v>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</row>
    <row r="108" spans="1:65" s="4" customFormat="1" ht="16.5" customHeight="1">
      <c r="A108" s="23" t="s">
        <v>114</v>
      </c>
      <c r="B108" s="21" t="s">
        <v>115</v>
      </c>
      <c r="C108" s="79"/>
      <c r="D108" s="79"/>
      <c r="E108" s="7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</row>
    <row r="109" spans="1:65" s="4" customFormat="1" ht="12" customHeight="1">
      <c r="A109" s="25" t="s">
        <v>116</v>
      </c>
      <c r="B109" s="21" t="s">
        <v>117</v>
      </c>
      <c r="C109" s="81"/>
      <c r="D109" s="81"/>
      <c r="E109" s="76">
        <f t="shared" si="1"/>
        <v>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</row>
    <row r="110" spans="1:65" s="4" customFormat="1" ht="15">
      <c r="A110" s="22" t="s">
        <v>118</v>
      </c>
      <c r="B110" s="21" t="s">
        <v>119</v>
      </c>
      <c r="C110" s="81"/>
      <c r="D110" s="81"/>
      <c r="E110" s="76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:65" s="5" customFormat="1" ht="14.25">
      <c r="A111" s="22" t="s">
        <v>120</v>
      </c>
      <c r="B111" s="21" t="s">
        <v>121</v>
      </c>
      <c r="C111" s="81"/>
      <c r="D111" s="81"/>
      <c r="E111" s="76">
        <f t="shared" si="1"/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s="16" customFormat="1" ht="15.75" customHeight="1" hidden="1">
      <c r="A112" s="22" t="s">
        <v>122</v>
      </c>
      <c r="B112" s="21" t="s">
        <v>123</v>
      </c>
      <c r="C112" s="81"/>
      <c r="D112" s="81"/>
      <c r="E112" s="76">
        <f t="shared" si="1"/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s="17" customFormat="1" ht="28.5" customHeight="1" hidden="1">
      <c r="A113" s="24" t="s">
        <v>124</v>
      </c>
      <c r="B113" s="21">
        <v>4210</v>
      </c>
      <c r="C113" s="81"/>
      <c r="D113" s="81"/>
      <c r="E113" s="76">
        <f aca="true" t="shared" si="2" ref="E113:E124">C113+D113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s="17" customFormat="1" ht="15.75" customHeight="1" hidden="1">
      <c r="A114" s="24" t="s">
        <v>125</v>
      </c>
      <c r="B114" s="21" t="s">
        <v>126</v>
      </c>
      <c r="C114" s="81"/>
      <c r="D114" s="81"/>
      <c r="E114" s="76">
        <f t="shared" si="2"/>
        <v>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s="17" customFormat="1" ht="15.75" customHeight="1" hidden="1">
      <c r="A115" s="82" t="s">
        <v>12</v>
      </c>
      <c r="B115" s="83">
        <v>4210</v>
      </c>
      <c r="C115" s="81"/>
      <c r="D115" s="81"/>
      <c r="E115" s="76">
        <f t="shared" si="2"/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s="5" customFormat="1" ht="15.75" customHeight="1" hidden="1">
      <c r="A116" s="82" t="s">
        <v>26</v>
      </c>
      <c r="B116" s="83">
        <v>4110</v>
      </c>
      <c r="C116" s="81"/>
      <c r="D116" s="81"/>
      <c r="E116" s="76">
        <f t="shared" si="2"/>
        <v>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s="5" customFormat="1" ht="15.75" customHeight="1" hidden="1">
      <c r="A117" s="82" t="s">
        <v>29</v>
      </c>
      <c r="B117" s="83">
        <v>4111</v>
      </c>
      <c r="C117" s="81"/>
      <c r="D117" s="81"/>
      <c r="E117" s="76">
        <f t="shared" si="2"/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s="5" customFormat="1" ht="28.5" customHeight="1" hidden="1">
      <c r="A118" s="82" t="s">
        <v>28</v>
      </c>
      <c r="B118" s="83">
        <v>4112</v>
      </c>
      <c r="C118" s="81"/>
      <c r="D118" s="81"/>
      <c r="E118" s="76">
        <f t="shared" si="2"/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s="18" customFormat="1" ht="27.75" customHeight="1" hidden="1">
      <c r="A119" s="82" t="s">
        <v>27</v>
      </c>
      <c r="B119" s="83">
        <v>4113</v>
      </c>
      <c r="C119" s="84"/>
      <c r="D119" s="84"/>
      <c r="E119" s="76">
        <f t="shared" si="2"/>
        <v>0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s="14" customFormat="1" ht="15.75" customHeight="1" hidden="1">
      <c r="A120" s="82" t="s">
        <v>12</v>
      </c>
      <c r="B120" s="83">
        <v>4210</v>
      </c>
      <c r="C120" s="84"/>
      <c r="D120" s="85"/>
      <c r="E120" s="76">
        <f t="shared" si="2"/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1:65" s="14" customFormat="1" ht="15.75" customHeight="1" hidden="1">
      <c r="A121" s="82" t="s">
        <v>26</v>
      </c>
      <c r="B121" s="83">
        <v>4110</v>
      </c>
      <c r="C121" s="84"/>
      <c r="D121" s="85"/>
      <c r="E121" s="76">
        <f t="shared" si="2"/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 spans="1:65" s="14" customFormat="1" ht="15.75" customHeight="1">
      <c r="A122" s="22" t="s">
        <v>127</v>
      </c>
      <c r="B122" s="26">
        <v>4113</v>
      </c>
      <c r="C122" s="84"/>
      <c r="D122" s="85"/>
      <c r="E122" s="76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1:65" s="14" customFormat="1" ht="15.75" customHeight="1">
      <c r="A123" s="25" t="s">
        <v>128</v>
      </c>
      <c r="B123" s="26">
        <v>4210</v>
      </c>
      <c r="C123" s="84"/>
      <c r="D123" s="85"/>
      <c r="E123" s="76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 spans="1:65" s="14" customFormat="1" ht="14.25">
      <c r="A124" s="86" t="s">
        <v>129</v>
      </c>
      <c r="B124" s="26">
        <v>9000</v>
      </c>
      <c r="C124" s="84"/>
      <c r="D124" s="85"/>
      <c r="E124" s="76">
        <f t="shared" si="2"/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</row>
    <row r="125" spans="1:5" ht="13.5" customHeight="1">
      <c r="A125" s="93" t="s">
        <v>151</v>
      </c>
      <c r="B125" s="88"/>
      <c r="C125" s="88"/>
      <c r="D125" s="97" t="s">
        <v>166</v>
      </c>
      <c r="E125" s="97"/>
    </row>
    <row r="126" spans="1:5" ht="11.25" customHeight="1">
      <c r="A126" s="87"/>
      <c r="B126" s="89" t="s">
        <v>3</v>
      </c>
      <c r="C126" s="89"/>
      <c r="D126" s="89" t="s">
        <v>4</v>
      </c>
      <c r="E126" s="89"/>
    </row>
    <row r="127" spans="1:65" s="4" customFormat="1" ht="13.5" customHeight="1">
      <c r="A127" s="94" t="s">
        <v>158</v>
      </c>
      <c r="B127" s="88"/>
      <c r="C127" s="88"/>
      <c r="D127" s="97" t="s">
        <v>161</v>
      </c>
      <c r="E127" s="97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</row>
    <row r="128" spans="1:65" s="4" customFormat="1" ht="11.25" customHeight="1">
      <c r="A128" s="90"/>
      <c r="B128" s="89" t="s">
        <v>3</v>
      </c>
      <c r="C128" s="89"/>
      <c r="D128" s="89" t="s">
        <v>4</v>
      </c>
      <c r="E128" s="89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</row>
    <row r="129" spans="1:65" s="4" customFormat="1" ht="12" customHeight="1">
      <c r="A129" s="91" t="s">
        <v>160</v>
      </c>
      <c r="B129" s="28"/>
      <c r="C129" s="28"/>
      <c r="D129" s="28"/>
      <c r="E129" s="2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</row>
    <row r="130" spans="1:65" s="4" customFormat="1" ht="15">
      <c r="A130" s="87" t="s">
        <v>13</v>
      </c>
      <c r="B130" s="28"/>
      <c r="C130" s="28"/>
      <c r="D130" s="28"/>
      <c r="E130" s="28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</row>
    <row r="131" spans="1:65" s="4" customFormat="1" ht="15">
      <c r="A131" s="87" t="s">
        <v>16</v>
      </c>
      <c r="B131" s="28"/>
      <c r="C131" s="28"/>
      <c r="D131" s="28"/>
      <c r="E131" s="28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</row>
    <row r="132" spans="1:65" s="4" customFormat="1" ht="15">
      <c r="A132" s="8"/>
      <c r="C132" s="3"/>
      <c r="D132" s="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</row>
    <row r="133" spans="1:65" s="4" customFormat="1" ht="15">
      <c r="A133" s="7"/>
      <c r="B133" s="7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</row>
    <row r="135" spans="6:65" s="6" customFormat="1" ht="15.75"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</row>
    <row r="136" spans="6:65" s="6" customFormat="1" ht="15.75"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</row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</sheetData>
  <sheetProtection/>
  <mergeCells count="15">
    <mergeCell ref="B6:E6"/>
    <mergeCell ref="C7:E7"/>
    <mergeCell ref="B11:E11"/>
    <mergeCell ref="D13:E13"/>
    <mergeCell ref="B8:E8"/>
    <mergeCell ref="D125:E125"/>
    <mergeCell ref="D127:E127"/>
    <mergeCell ref="B9:E9"/>
    <mergeCell ref="A24:E24"/>
    <mergeCell ref="E32:E33"/>
    <mergeCell ref="A21:E21"/>
    <mergeCell ref="A20:E20"/>
    <mergeCell ref="A22:E22"/>
    <mergeCell ref="B15:D15"/>
    <mergeCell ref="A29:E29"/>
  </mergeCells>
  <printOptions horizontalCentered="1"/>
  <pageMargins left="0.1968503937007874" right="0.1968503937007874" top="0.31496062992125984" bottom="0.15748031496062992" header="0.15748031496062992" footer="0.1968503937007874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2017-01-10T08:57:41Z</cp:lastPrinted>
  <dcterms:created xsi:type="dcterms:W3CDTF">1996-10-08T23:32:33Z</dcterms:created>
  <dcterms:modified xsi:type="dcterms:W3CDTF">2017-02-22T12:18:05Z</dcterms:modified>
  <cp:category/>
  <cp:version/>
  <cp:contentType/>
  <cp:contentStatus/>
</cp:coreProperties>
</file>